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Таможенный дох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<sst xmlns="http://schemas.openxmlformats.org/spreadsheetml/2006/main" count="20" uniqueCount="20">
  <si>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Ассигна-циями</t>
  </si>
  <si>
    <t>Примечание</t>
  </si>
  <si>
    <t>Источник данных:</t>
  </si>
  <si>
    <t>Таблица составлена в рамках проекта "История и статистика внешней торговли России, 1897–1916"</t>
  </si>
  <si>
    <t>За 1802-1900: Сборник сведений по истории и статистике внешней торговли России (под ред. В.И.Покровского). Т.I. СПб., 1902. Приложения. С.211.</t>
  </si>
  <si>
    <t>Сумма таможенного дохода</t>
  </si>
  <si>
    <t>В кредитных рублях</t>
  </si>
  <si>
    <r>
      <t>В золотых рублях 1р.=</t>
    </r>
    <r>
      <rPr>
        <vertAlign val="superscript"/>
        <sz val="9"/>
        <rFont val="Arial Cyr"/>
        <family val="2"/>
      </rPr>
      <t>1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>10</t>
    </r>
    <r>
      <rPr>
        <sz val="9"/>
        <rFont val="Arial Cyr"/>
        <family val="2"/>
      </rPr>
      <t xml:space="preserve"> империала</t>
    </r>
  </si>
  <si>
    <r>
      <t>В переводе
по курсу
1р.=</t>
    </r>
    <r>
      <rPr>
        <vertAlign val="superscript"/>
        <sz val="9"/>
        <rFont val="Arial Cyr"/>
        <family val="2"/>
      </rPr>
      <t>1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>15</t>
    </r>
    <r>
      <rPr>
        <sz val="9"/>
        <rFont val="Arial Cyr"/>
        <family val="2"/>
      </rPr>
      <t xml:space="preserve"> империала</t>
    </r>
  </si>
  <si>
    <t>Стоимость ассигнац. рубля
в серебр. копейках</t>
  </si>
  <si>
    <t>Курс кредитного рубля
в золотых копейках</t>
  </si>
  <si>
    <t>1. Цифры 1822–1828 гг. заключают в себе официальные данные только о доходах, полученных от таможенных пошлин;</t>
  </si>
  <si>
    <t>2. Пересчет данных по курсу в золотые рубли 1897 г. осуществляется автоматически;</t>
  </si>
  <si>
    <t xml:space="preserve">  полученное число иногда отличается на 1-2 рубля от показанного в источнике</t>
  </si>
  <si>
    <r>
      <t xml:space="preserve">  за остальные годы, кроме того, – о ластовых, штрафных, канцелярских, хозяйственных и прочих таможенных доходах </t>
    </r>
    <r>
      <rPr>
        <i/>
        <sz val="10"/>
        <rFont val="Arial"/>
        <family val="2"/>
      </rPr>
      <t>(прим. в источнике)</t>
    </r>
  </si>
  <si>
    <r>
      <t xml:space="preserve">1.1. Однако тут не учитывается расход на содержание таможенного ведомства и пограничной стражи </t>
    </r>
    <r>
      <rPr>
        <i/>
        <sz val="10"/>
        <rFont val="Arial"/>
        <family val="2"/>
      </rPr>
      <t>(прим. составителя электронной таблицы)</t>
    </r>
  </si>
  <si>
    <t>За 1901-1915: Обзоры внешней торговли России по европейской и азиатской границам за [1901-1915 гг.] СПб.-Пг., 1903-1917.</t>
  </si>
  <si>
    <t>В тысячах текущих рублей</t>
  </si>
  <si>
    <t>За 1916-1917: Сведения о внешней торговле по европейской границе за декабрь и за весь 1917 год. Вып. 388(12). Пг., 1919. С. 11.</t>
  </si>
  <si>
    <r>
      <t xml:space="preserve">Таможенные доходы Российской империи. 1822-1917 </t>
    </r>
    <r>
      <rPr>
        <b/>
        <i/>
        <sz val="14"/>
        <rFont val="Arial"/>
        <family val="2"/>
      </rPr>
      <t>(в руб.)</t>
    </r>
    <r>
      <rPr>
        <b/>
        <sz val="14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</si>
</sst>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</numFmts>
  <fonts count="2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62"/>
      <name val="Arial Cyr"/>
      <family val="0"/>
    </font>
    <font>
      <sz val="9"/>
      <color indexed="6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color indexed="12"/>
      <name val="Arial"/>
      <family val="2"/>
    </font>
    <font>
      <sz val="11"/>
      <color indexed="62"/>
      <name val="Arial"/>
      <family val="2"/>
    </font>
    <font>
      <sz val="8"/>
      <name val="Arial Black"/>
      <family val="2"/>
    </font>
    <font>
      <sz val="9"/>
      <name val="Microsoft Sans Serif"/>
      <family val="2"/>
    </font>
    <font>
      <b/>
      <sz val="8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bscript"/>
      <sz val="9"/>
      <name val="Arial Cyr"/>
      <family val="2"/>
    </font>
    <font>
      <sz val="9"/>
      <color indexed="12"/>
      <name val="Microsoft Sans Serif"/>
      <family val="2"/>
    </font>
    <font>
      <i/>
      <sz val="10"/>
      <name val="Arial"/>
      <family val="2"/>
    </font>
    <font>
      <sz val="9"/>
      <color indexed="21"/>
      <name val="Arial Cyr"/>
      <family val="2"/>
    </font>
    <font>
      <i/>
      <sz val="9"/>
      <color indexed="21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7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/>
    </xf>
    <xf numFmtId="0" fontId="15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16" fillId="3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3" fontId="21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/>
    </xf>
    <xf numFmtId="0" fontId="7" fillId="2" borderId="3" xfId="0" applyFont="1" applyFill="1" applyBorder="1" applyAlignment="1">
      <alignment/>
    </xf>
    <xf numFmtId="2" fontId="7" fillId="0" borderId="3" xfId="0" applyNumberFormat="1" applyFont="1" applyBorder="1" applyAlignment="1">
      <alignment/>
    </xf>
    <xf numFmtId="0" fontId="15" fillId="0" borderId="1" xfId="0" applyFont="1" applyBorder="1" applyAlignment="1">
      <alignment vertical="center"/>
    </xf>
    <xf numFmtId="0" fontId="10" fillId="0" borderId="0" xfId="0" applyFont="1" applyAlignment="1">
      <alignment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top" wrapText="1"/>
    </xf>
    <xf numFmtId="3" fontId="24" fillId="0" borderId="0" xfId="0" applyNumberFormat="1" applyFont="1" applyAlignment="1">
      <alignment horizontal="left" vertical="center"/>
    </xf>
    <xf numFmtId="179" fontId="24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BC11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3" width="9.25390625" style="1" customWidth="1"/>
    <col min="4" max="7" width="12.125" style="0" customWidth="1"/>
    <col min="8" max="8" width="11.375" style="0" bestFit="1" customWidth="1"/>
  </cols>
  <sheetData>
    <row r="1" spans="1:3" ht="12.75">
      <c r="A1" s="15" t="s">
        <v>3</v>
      </c>
      <c r="B1" s="15"/>
      <c r="C1" s="15"/>
    </row>
    <row r="3" spans="1:3" ht="12.75">
      <c r="A3" s="12" t="s">
        <v>2</v>
      </c>
      <c r="B3" s="12"/>
      <c r="C3" s="12"/>
    </row>
    <row r="4" ht="13.5">
      <c r="B4" s="11" t="s">
        <v>4</v>
      </c>
    </row>
    <row r="5" ht="13.5">
      <c r="B5" s="11" t="s">
        <v>16</v>
      </c>
    </row>
    <row r="6" ht="13.5">
      <c r="B6" s="11" t="s">
        <v>18</v>
      </c>
    </row>
    <row r="7" spans="1:3" ht="18.75">
      <c r="A7" s="13" t="s">
        <v>19</v>
      </c>
      <c r="B7" s="13"/>
      <c r="C7" s="13"/>
    </row>
    <row r="9" spans="1:8" ht="12.75" customHeight="1">
      <c r="A9" s="16"/>
      <c r="B9" s="16"/>
      <c r="C9" s="16"/>
      <c r="D9" s="30" t="s">
        <v>5</v>
      </c>
      <c r="E9" s="31"/>
      <c r="F9" s="31"/>
      <c r="G9" s="31"/>
      <c r="H9" s="32"/>
    </row>
    <row r="10" spans="1:55" ht="65.25" customHeight="1">
      <c r="A10" s="16"/>
      <c r="B10" s="14" t="s">
        <v>9</v>
      </c>
      <c r="C10" s="14" t="s">
        <v>10</v>
      </c>
      <c r="D10" s="22" t="s">
        <v>0</v>
      </c>
      <c r="E10" s="22" t="s">
        <v>6</v>
      </c>
      <c r="F10" s="22" t="s">
        <v>7</v>
      </c>
      <c r="G10" s="22" t="s">
        <v>8</v>
      </c>
      <c r="H10" s="33" t="s">
        <v>17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8" ht="13.5" customHeight="1">
      <c r="A11" s="17">
        <v>1822</v>
      </c>
      <c r="B11" s="25">
        <v>26.25</v>
      </c>
      <c r="C11" s="7"/>
      <c r="D11" s="18">
        <v>39946752</v>
      </c>
      <c r="E11" s="21"/>
      <c r="F11" s="21"/>
      <c r="G11" s="24">
        <f>D11*B11*1.5/100</f>
        <v>15729033.6</v>
      </c>
      <c r="H11" s="21"/>
    </row>
    <row r="12" spans="1:8" ht="13.5" customHeight="1">
      <c r="A12" s="17">
        <v>1823</v>
      </c>
      <c r="B12" s="25">
        <v>26.2</v>
      </c>
      <c r="C12" s="7"/>
      <c r="D12" s="18">
        <v>40586743</v>
      </c>
      <c r="E12" s="21"/>
      <c r="F12" s="21"/>
      <c r="G12" s="24">
        <f>D12*B12*1.5/100</f>
        <v>15950589.999000002</v>
      </c>
      <c r="H12" s="21"/>
    </row>
    <row r="13" spans="1:8" ht="13.5" customHeight="1">
      <c r="A13" s="17">
        <v>1824</v>
      </c>
      <c r="B13" s="25">
        <v>26.5</v>
      </c>
      <c r="C13" s="7"/>
      <c r="D13" s="18">
        <v>49693084</v>
      </c>
      <c r="E13" s="21"/>
      <c r="F13" s="21"/>
      <c r="G13" s="24">
        <f>D13*B13*1.5/100</f>
        <v>19753000.89</v>
      </c>
      <c r="H13" s="21"/>
    </row>
    <row r="14" spans="1:8" ht="13.5" customHeight="1">
      <c r="A14" s="17">
        <v>1825</v>
      </c>
      <c r="B14" s="25">
        <v>26.4</v>
      </c>
      <c r="C14" s="7"/>
      <c r="D14" s="18">
        <v>54092831</v>
      </c>
      <c r="E14" s="21"/>
      <c r="F14" s="21"/>
      <c r="G14" s="24">
        <f aca="true" t="shared" si="0" ref="G14:G28">ROUNDDOWN(D14*B14*1.5/100,0)</f>
        <v>21420761</v>
      </c>
      <c r="H14" s="21"/>
    </row>
    <row r="15" spans="1:8" ht="13.5" customHeight="1">
      <c r="A15" s="17">
        <v>1826</v>
      </c>
      <c r="B15" s="25">
        <f>26+2/3</f>
        <v>26.666666666666668</v>
      </c>
      <c r="C15" s="7"/>
      <c r="D15" s="18">
        <v>55667323</v>
      </c>
      <c r="E15" s="21"/>
      <c r="F15" s="21"/>
      <c r="G15" s="24">
        <f t="shared" si="0"/>
        <v>22266929</v>
      </c>
      <c r="H15" s="21"/>
    </row>
    <row r="16" spans="1:8" ht="13.5" customHeight="1">
      <c r="A16" s="17">
        <v>1827</v>
      </c>
      <c r="B16" s="25">
        <f>26+5/6</f>
        <v>26.833333333333332</v>
      </c>
      <c r="C16" s="7"/>
      <c r="D16" s="18">
        <v>62084636</v>
      </c>
      <c r="E16" s="21"/>
      <c r="F16" s="21"/>
      <c r="G16" s="24">
        <f t="shared" si="0"/>
        <v>24989065</v>
      </c>
      <c r="H16" s="21"/>
    </row>
    <row r="17" spans="1:8" ht="13.5" customHeight="1">
      <c r="A17" s="17">
        <v>1828</v>
      </c>
      <c r="B17" s="25">
        <f>26+5/6</f>
        <v>26.833333333333332</v>
      </c>
      <c r="C17" s="7"/>
      <c r="D17" s="18">
        <v>62124151</v>
      </c>
      <c r="E17" s="21"/>
      <c r="F17" s="21"/>
      <c r="G17" s="24">
        <f t="shared" si="0"/>
        <v>25004970</v>
      </c>
      <c r="H17" s="21"/>
    </row>
    <row r="18" spans="1:8" ht="13.5" customHeight="1">
      <c r="A18" s="17">
        <v>1829</v>
      </c>
      <c r="B18" s="25">
        <f>27+2/7</f>
        <v>27.285714285714285</v>
      </c>
      <c r="C18" s="7"/>
      <c r="D18" s="18">
        <v>69230460</v>
      </c>
      <c r="E18" s="21"/>
      <c r="F18" s="21"/>
      <c r="G18" s="24">
        <f t="shared" si="0"/>
        <v>28335038</v>
      </c>
      <c r="H18" s="21"/>
    </row>
    <row r="19" spans="1:8" ht="13.5" customHeight="1">
      <c r="A19" s="17">
        <v>1830</v>
      </c>
      <c r="B19" s="25">
        <f>26+1/3</f>
        <v>26.333333333333332</v>
      </c>
      <c r="C19" s="7"/>
      <c r="D19" s="18">
        <v>68629878</v>
      </c>
      <c r="E19" s="21"/>
      <c r="F19" s="21"/>
      <c r="G19" s="24">
        <f t="shared" si="0"/>
        <v>27108801</v>
      </c>
      <c r="H19" s="21"/>
    </row>
    <row r="20" spans="1:8" ht="13.5" customHeight="1">
      <c r="A20" s="17">
        <v>1831</v>
      </c>
      <c r="B20" s="25">
        <f>26+8/9</f>
        <v>26.88888888888889</v>
      </c>
      <c r="C20" s="7"/>
      <c r="D20" s="18">
        <v>71581896</v>
      </c>
      <c r="E20" s="21"/>
      <c r="F20" s="21"/>
      <c r="G20" s="24">
        <f t="shared" si="0"/>
        <v>28871364</v>
      </c>
      <c r="H20" s="21"/>
    </row>
    <row r="21" spans="1:8" ht="13.5" customHeight="1">
      <c r="A21" s="17">
        <v>1832</v>
      </c>
      <c r="B21" s="25">
        <f>27+1/6</f>
        <v>27.166666666666668</v>
      </c>
      <c r="C21" s="7"/>
      <c r="D21" s="18">
        <v>84768184</v>
      </c>
      <c r="E21" s="21"/>
      <c r="F21" s="21"/>
      <c r="G21" s="24">
        <f t="shared" si="0"/>
        <v>34543034</v>
      </c>
      <c r="H21" s="21"/>
    </row>
    <row r="22" spans="1:8" ht="13.5" customHeight="1">
      <c r="A22" s="17">
        <v>1833</v>
      </c>
      <c r="B22" s="25">
        <v>27.25</v>
      </c>
      <c r="C22" s="7"/>
      <c r="D22" s="18">
        <v>84585452</v>
      </c>
      <c r="E22" s="21"/>
      <c r="F22" s="21"/>
      <c r="G22" s="24">
        <f t="shared" si="0"/>
        <v>34574303</v>
      </c>
      <c r="H22" s="21"/>
    </row>
    <row r="23" spans="1:8" ht="13.5" customHeight="1">
      <c r="A23" s="17">
        <v>1834</v>
      </c>
      <c r="B23" s="25">
        <v>27.4</v>
      </c>
      <c r="C23" s="7"/>
      <c r="D23" s="18">
        <v>82903820</v>
      </c>
      <c r="E23" s="21"/>
      <c r="F23" s="21"/>
      <c r="G23" s="24">
        <f t="shared" si="0"/>
        <v>34073470</v>
      </c>
      <c r="H23" s="21"/>
    </row>
    <row r="24" spans="1:8" ht="13.5" customHeight="1">
      <c r="A24" s="17">
        <v>1835</v>
      </c>
      <c r="B24" s="25">
        <v>27.4</v>
      </c>
      <c r="C24" s="7"/>
      <c r="D24" s="18">
        <v>80768221</v>
      </c>
      <c r="E24" s="21"/>
      <c r="F24" s="21"/>
      <c r="G24" s="24">
        <f t="shared" si="0"/>
        <v>33195738</v>
      </c>
      <c r="H24" s="21"/>
    </row>
    <row r="25" spans="1:8" ht="13.5" customHeight="1">
      <c r="A25" s="17">
        <v>1836</v>
      </c>
      <c r="B25" s="25">
        <v>27.1</v>
      </c>
      <c r="C25" s="7"/>
      <c r="D25" s="18">
        <v>84796102</v>
      </c>
      <c r="E25" s="21"/>
      <c r="F25" s="21"/>
      <c r="G25" s="24">
        <f t="shared" si="0"/>
        <v>34469615</v>
      </c>
      <c r="H25" s="21"/>
    </row>
    <row r="26" spans="1:8" ht="13.5" customHeight="1">
      <c r="A26" s="17">
        <v>1837</v>
      </c>
      <c r="B26" s="25">
        <v>27.4</v>
      </c>
      <c r="C26" s="7"/>
      <c r="D26" s="18">
        <v>92562057</v>
      </c>
      <c r="E26" s="21"/>
      <c r="F26" s="21"/>
      <c r="G26" s="24">
        <f t="shared" si="0"/>
        <v>38043005</v>
      </c>
      <c r="H26" s="21"/>
    </row>
    <row r="27" spans="1:8" ht="13.5" customHeight="1">
      <c r="A27" s="17">
        <v>1838</v>
      </c>
      <c r="B27" s="27">
        <v>27.2</v>
      </c>
      <c r="C27" s="26"/>
      <c r="D27" s="18">
        <v>90423479</v>
      </c>
      <c r="E27" s="21"/>
      <c r="F27" s="21"/>
      <c r="G27" s="24">
        <f t="shared" si="0"/>
        <v>36892779</v>
      </c>
      <c r="H27" s="21"/>
    </row>
    <row r="28" spans="1:8" ht="13.5" customHeight="1">
      <c r="A28" s="28">
        <v>1839</v>
      </c>
      <c r="B28" s="25">
        <v>28.9</v>
      </c>
      <c r="C28" s="7"/>
      <c r="D28" s="18">
        <v>91889697</v>
      </c>
      <c r="E28" s="21"/>
      <c r="F28" s="21"/>
      <c r="G28" s="24">
        <f t="shared" si="0"/>
        <v>39834183</v>
      </c>
      <c r="H28" s="21"/>
    </row>
    <row r="29" spans="1:8" ht="13.5" customHeight="1">
      <c r="A29" s="28">
        <v>1840</v>
      </c>
      <c r="B29" s="7"/>
      <c r="C29" s="6">
        <v>101.5</v>
      </c>
      <c r="D29" s="21"/>
      <c r="E29" s="18">
        <v>27355057</v>
      </c>
      <c r="F29" s="21"/>
      <c r="G29" s="24">
        <f>E29*C29*1.5/100</f>
        <v>41648074.2825</v>
      </c>
      <c r="H29" s="21"/>
    </row>
    <row r="30" spans="1:8" ht="13.5" customHeight="1">
      <c r="A30" s="28">
        <v>1841</v>
      </c>
      <c r="B30" s="7"/>
      <c r="C30" s="6">
        <v>100.5</v>
      </c>
      <c r="D30" s="21"/>
      <c r="E30" s="18">
        <v>27387495</v>
      </c>
      <c r="F30" s="21"/>
      <c r="G30" s="24">
        <f>E30*C30*1.5/100</f>
        <v>41286648.7125</v>
      </c>
      <c r="H30" s="21"/>
    </row>
    <row r="31" spans="1:8" ht="13.5" customHeight="1">
      <c r="A31" s="28">
        <v>1842</v>
      </c>
      <c r="B31" s="7"/>
      <c r="C31" s="6">
        <v>97.9</v>
      </c>
      <c r="D31" s="21"/>
      <c r="E31" s="18">
        <v>31489752</v>
      </c>
      <c r="F31" s="21"/>
      <c r="G31" s="24">
        <f aca="true" t="shared" si="1" ref="G31:G65">E31*C31*1.5/100</f>
        <v>46242700.81200001</v>
      </c>
      <c r="H31" s="21"/>
    </row>
    <row r="32" spans="1:8" ht="13.5" customHeight="1">
      <c r="A32" s="28">
        <v>1843</v>
      </c>
      <c r="B32" s="7"/>
      <c r="C32" s="6">
        <v>97.3</v>
      </c>
      <c r="D32" s="21"/>
      <c r="E32" s="18">
        <v>29678609</v>
      </c>
      <c r="F32" s="21"/>
      <c r="G32" s="24">
        <f t="shared" si="1"/>
        <v>43315929.835499994</v>
      </c>
      <c r="H32" s="21"/>
    </row>
    <row r="33" spans="1:8" ht="13.5" customHeight="1">
      <c r="A33" s="28">
        <v>1844</v>
      </c>
      <c r="B33" s="7"/>
      <c r="C33" s="6">
        <v>98.5</v>
      </c>
      <c r="D33" s="21"/>
      <c r="E33" s="18">
        <v>33085101</v>
      </c>
      <c r="F33" s="21"/>
      <c r="G33" s="24">
        <f t="shared" si="1"/>
        <v>48883236.7275</v>
      </c>
      <c r="H33" s="21"/>
    </row>
    <row r="34" spans="1:8" ht="13.5" customHeight="1">
      <c r="A34" s="28">
        <v>1845</v>
      </c>
      <c r="B34" s="7"/>
      <c r="C34" s="6">
        <v>98.1</v>
      </c>
      <c r="D34" s="21"/>
      <c r="E34" s="18">
        <v>31958083</v>
      </c>
      <c r="F34" s="21"/>
      <c r="G34" s="24">
        <f t="shared" si="1"/>
        <v>47026319.1345</v>
      </c>
      <c r="H34" s="21"/>
    </row>
    <row r="35" spans="1:8" ht="13.5" customHeight="1">
      <c r="A35" s="28">
        <v>1846</v>
      </c>
      <c r="B35" s="7"/>
      <c r="C35" s="6">
        <v>98.6</v>
      </c>
      <c r="D35" s="21"/>
      <c r="E35" s="18">
        <v>31756053</v>
      </c>
      <c r="F35" s="21"/>
      <c r="G35" s="24">
        <f t="shared" si="1"/>
        <v>46967202.386999995</v>
      </c>
      <c r="H35" s="21"/>
    </row>
    <row r="36" spans="1:8" ht="13.5" customHeight="1">
      <c r="A36" s="28">
        <v>1847</v>
      </c>
      <c r="B36" s="7"/>
      <c r="C36" s="6">
        <v>99.5</v>
      </c>
      <c r="D36" s="21"/>
      <c r="E36" s="18">
        <v>30651338</v>
      </c>
      <c r="F36" s="21"/>
      <c r="G36" s="24">
        <f t="shared" si="1"/>
        <v>45747121.965</v>
      </c>
      <c r="H36" s="21"/>
    </row>
    <row r="37" spans="1:8" ht="13.5" customHeight="1">
      <c r="A37" s="28">
        <v>1848</v>
      </c>
      <c r="B37" s="7"/>
      <c r="C37" s="9">
        <v>95</v>
      </c>
      <c r="D37" s="21"/>
      <c r="E37" s="18">
        <v>31220150</v>
      </c>
      <c r="F37" s="21"/>
      <c r="G37" s="24">
        <f t="shared" si="1"/>
        <v>44488713.75</v>
      </c>
      <c r="H37" s="21"/>
    </row>
    <row r="38" spans="1:8" ht="13.5" customHeight="1">
      <c r="A38" s="28">
        <v>1849</v>
      </c>
      <c r="B38" s="7"/>
      <c r="C38" s="6">
        <v>95.7</v>
      </c>
      <c r="D38" s="21"/>
      <c r="E38" s="18">
        <v>31760318</v>
      </c>
      <c r="F38" s="21"/>
      <c r="G38" s="24">
        <f t="shared" si="1"/>
        <v>45591936.48899999</v>
      </c>
      <c r="H38" s="21"/>
    </row>
    <row r="39" spans="1:8" s="20" customFormat="1" ht="13.5" customHeight="1">
      <c r="A39" s="28">
        <v>1850</v>
      </c>
      <c r="B39" s="7"/>
      <c r="C39" s="6">
        <v>98.7</v>
      </c>
      <c r="D39" s="21"/>
      <c r="E39" s="19">
        <v>31129401</v>
      </c>
      <c r="F39" s="21"/>
      <c r="G39" s="24">
        <f t="shared" si="1"/>
        <v>46087078.1805</v>
      </c>
      <c r="H39" s="21"/>
    </row>
    <row r="40" spans="1:8" ht="13.5" customHeight="1">
      <c r="A40" s="28">
        <v>1851</v>
      </c>
      <c r="B40" s="7"/>
      <c r="C40" s="6">
        <v>97.9</v>
      </c>
      <c r="D40" s="21"/>
      <c r="E40" s="18">
        <v>31936967</v>
      </c>
      <c r="F40" s="21"/>
      <c r="G40" s="24">
        <f t="shared" si="1"/>
        <v>46899436.039500006</v>
      </c>
      <c r="H40" s="21"/>
    </row>
    <row r="41" spans="1:8" ht="13.5" customHeight="1">
      <c r="A41" s="28">
        <v>1852</v>
      </c>
      <c r="B41" s="7"/>
      <c r="C41" s="6">
        <v>98.8</v>
      </c>
      <c r="D41" s="21"/>
      <c r="E41" s="18">
        <v>32526339</v>
      </c>
      <c r="F41" s="21"/>
      <c r="G41" s="24">
        <f t="shared" si="1"/>
        <v>48204034.397999994</v>
      </c>
      <c r="H41" s="21"/>
    </row>
    <row r="42" spans="1:8" ht="13.5" customHeight="1">
      <c r="A42" s="28">
        <v>1853</v>
      </c>
      <c r="B42" s="7"/>
      <c r="C42" s="6">
        <v>99.5</v>
      </c>
      <c r="D42" s="21"/>
      <c r="E42" s="18">
        <v>28337675</v>
      </c>
      <c r="F42" s="21"/>
      <c r="G42" s="24">
        <f t="shared" si="1"/>
        <v>42293979.9375</v>
      </c>
      <c r="H42" s="21"/>
    </row>
    <row r="43" spans="1:8" ht="13.5" customHeight="1">
      <c r="A43" s="28">
        <v>1854</v>
      </c>
      <c r="B43" s="7"/>
      <c r="C43" s="6">
        <v>94.2</v>
      </c>
      <c r="D43" s="21"/>
      <c r="E43" s="18">
        <v>20864591</v>
      </c>
      <c r="F43" s="21"/>
      <c r="G43" s="24">
        <f t="shared" si="1"/>
        <v>29481667.083</v>
      </c>
      <c r="H43" s="21"/>
    </row>
    <row r="44" spans="1:8" ht="13.5" customHeight="1">
      <c r="A44" s="28">
        <v>1855</v>
      </c>
      <c r="B44" s="7"/>
      <c r="C44" s="9">
        <v>93</v>
      </c>
      <c r="D44" s="21"/>
      <c r="E44" s="18">
        <v>18483104</v>
      </c>
      <c r="F44" s="21"/>
      <c r="G44" s="24">
        <f t="shared" si="1"/>
        <v>25783930.08</v>
      </c>
      <c r="H44" s="21"/>
    </row>
    <row r="45" spans="1:8" ht="13.5" customHeight="1">
      <c r="A45" s="28">
        <v>1856</v>
      </c>
      <c r="B45" s="7"/>
      <c r="C45" s="6">
        <v>98.4</v>
      </c>
      <c r="D45" s="21"/>
      <c r="E45" s="18">
        <v>29607621</v>
      </c>
      <c r="F45" s="21"/>
      <c r="G45" s="24">
        <f t="shared" si="1"/>
        <v>43700848.596</v>
      </c>
      <c r="H45" s="21"/>
    </row>
    <row r="46" spans="1:8" ht="13.5" customHeight="1">
      <c r="A46" s="28">
        <v>1857</v>
      </c>
      <c r="B46" s="7"/>
      <c r="C46" s="6">
        <v>96.3</v>
      </c>
      <c r="D46" s="21"/>
      <c r="E46" s="18">
        <v>35798581</v>
      </c>
      <c r="F46" s="21"/>
      <c r="G46" s="24">
        <f t="shared" si="1"/>
        <v>51711050.2545</v>
      </c>
      <c r="H46" s="21"/>
    </row>
    <row r="47" spans="1:8" ht="13.5" customHeight="1">
      <c r="A47" s="28">
        <v>1858</v>
      </c>
      <c r="B47" s="7"/>
      <c r="C47" s="6">
        <v>94.6</v>
      </c>
      <c r="D47" s="21"/>
      <c r="E47" s="18">
        <v>33659312</v>
      </c>
      <c r="F47" s="21"/>
      <c r="G47" s="24">
        <f t="shared" si="1"/>
        <v>47762563.72799999</v>
      </c>
      <c r="H47" s="21"/>
    </row>
    <row r="48" spans="1:8" ht="13.5" customHeight="1">
      <c r="A48" s="28">
        <v>1859</v>
      </c>
      <c r="B48" s="7"/>
      <c r="C48" s="6">
        <v>83.5</v>
      </c>
      <c r="D48" s="21"/>
      <c r="E48" s="18">
        <v>34298187</v>
      </c>
      <c r="F48" s="21"/>
      <c r="G48" s="24">
        <f t="shared" si="1"/>
        <v>42958479.2175</v>
      </c>
      <c r="H48" s="21"/>
    </row>
    <row r="49" spans="1:8" ht="13.5" customHeight="1">
      <c r="A49" s="28">
        <v>1860</v>
      </c>
      <c r="B49" s="7"/>
      <c r="C49" s="6">
        <v>94.4</v>
      </c>
      <c r="D49" s="21"/>
      <c r="E49" s="18">
        <v>35209816</v>
      </c>
      <c r="F49" s="21"/>
      <c r="G49" s="24">
        <f t="shared" si="1"/>
        <v>49857099.456</v>
      </c>
      <c r="H49" s="21"/>
    </row>
    <row r="50" spans="1:8" ht="13.5" customHeight="1">
      <c r="A50" s="28">
        <v>1861</v>
      </c>
      <c r="B50" s="7"/>
      <c r="C50" s="6">
        <v>88.7</v>
      </c>
      <c r="D50" s="21"/>
      <c r="E50" s="18">
        <v>34329394</v>
      </c>
      <c r="F50" s="21"/>
      <c r="G50" s="24">
        <f t="shared" si="1"/>
        <v>45675258.71700001</v>
      </c>
      <c r="H50" s="21"/>
    </row>
    <row r="51" spans="1:8" ht="13.5" customHeight="1">
      <c r="A51" s="28">
        <v>1862</v>
      </c>
      <c r="B51" s="7"/>
      <c r="C51" s="6">
        <v>85.5</v>
      </c>
      <c r="D51" s="21"/>
      <c r="E51" s="18">
        <v>34725642</v>
      </c>
      <c r="F51" s="21"/>
      <c r="G51" s="24">
        <f t="shared" si="1"/>
        <v>44535635.865</v>
      </c>
      <c r="H51" s="21"/>
    </row>
    <row r="52" spans="1:8" ht="13.5" customHeight="1">
      <c r="A52" s="28">
        <v>1863</v>
      </c>
      <c r="B52" s="7"/>
      <c r="C52" s="6">
        <v>98.2</v>
      </c>
      <c r="D52" s="21"/>
      <c r="E52" s="18">
        <v>36343786</v>
      </c>
      <c r="F52" s="21"/>
      <c r="G52" s="24">
        <f t="shared" si="1"/>
        <v>53534396.778000005</v>
      </c>
      <c r="H52" s="21"/>
    </row>
    <row r="53" spans="1:8" ht="13.5" customHeight="1">
      <c r="A53" s="28">
        <v>1864</v>
      </c>
      <c r="B53" s="7"/>
      <c r="C53" s="6">
        <v>77.3</v>
      </c>
      <c r="D53" s="21"/>
      <c r="E53" s="18">
        <v>35520254</v>
      </c>
      <c r="F53" s="21"/>
      <c r="G53" s="24">
        <f t="shared" si="1"/>
        <v>41185734.513</v>
      </c>
      <c r="H53" s="21"/>
    </row>
    <row r="54" spans="1:8" ht="13.5" customHeight="1">
      <c r="A54" s="28">
        <v>1865</v>
      </c>
      <c r="B54" s="7"/>
      <c r="C54" s="6">
        <v>81.8</v>
      </c>
      <c r="D54" s="21"/>
      <c r="E54" s="18">
        <v>30451949</v>
      </c>
      <c r="F54" s="21"/>
      <c r="G54" s="24">
        <f t="shared" si="1"/>
        <v>37364541.423</v>
      </c>
      <c r="H54" s="21"/>
    </row>
    <row r="55" spans="1:8" ht="13.5" customHeight="1">
      <c r="A55" s="28">
        <v>1866</v>
      </c>
      <c r="B55" s="7"/>
      <c r="C55" s="9">
        <v>68</v>
      </c>
      <c r="D55" s="21"/>
      <c r="E55" s="18">
        <v>33551191</v>
      </c>
      <c r="F55" s="21"/>
      <c r="G55" s="24">
        <f t="shared" si="1"/>
        <v>34222214.82</v>
      </c>
      <c r="H55" s="21"/>
    </row>
    <row r="56" spans="1:8" ht="13.5" customHeight="1">
      <c r="A56" s="28">
        <v>1867</v>
      </c>
      <c r="B56" s="7"/>
      <c r="C56" s="6">
        <v>90.7</v>
      </c>
      <c r="D56" s="21"/>
      <c r="E56" s="18">
        <v>39921348</v>
      </c>
      <c r="F56" s="21"/>
      <c r="G56" s="24">
        <f t="shared" si="1"/>
        <v>54312993.953999996</v>
      </c>
      <c r="H56" s="21"/>
    </row>
    <row r="57" spans="1:8" ht="13.5" customHeight="1">
      <c r="A57" s="28">
        <v>1868</v>
      </c>
      <c r="B57" s="7"/>
      <c r="C57" s="6">
        <v>85.5</v>
      </c>
      <c r="D57" s="21"/>
      <c r="E57" s="18">
        <v>38964771</v>
      </c>
      <c r="F57" s="21"/>
      <c r="G57" s="24">
        <f t="shared" si="1"/>
        <v>49972318.8075</v>
      </c>
      <c r="H57" s="21"/>
    </row>
    <row r="58" spans="1:8" ht="13.5" customHeight="1">
      <c r="A58" s="28">
        <v>1869</v>
      </c>
      <c r="B58" s="7"/>
      <c r="C58" s="6">
        <v>76.4</v>
      </c>
      <c r="D58" s="21"/>
      <c r="E58" s="18">
        <v>41824757</v>
      </c>
      <c r="F58" s="21"/>
      <c r="G58" s="24">
        <f t="shared" si="1"/>
        <v>47931171.52200001</v>
      </c>
      <c r="H58" s="21"/>
    </row>
    <row r="59" spans="1:8" ht="13.5" customHeight="1">
      <c r="A59" s="28">
        <v>1870</v>
      </c>
      <c r="B59" s="7"/>
      <c r="C59" s="6">
        <v>77.7</v>
      </c>
      <c r="D59" s="21"/>
      <c r="E59" s="18">
        <v>43544067</v>
      </c>
      <c r="F59" s="21"/>
      <c r="G59" s="24">
        <f t="shared" si="1"/>
        <v>50750610.0885</v>
      </c>
      <c r="H59" s="21"/>
    </row>
    <row r="60" spans="1:8" ht="13.5" customHeight="1">
      <c r="A60" s="28">
        <v>1871</v>
      </c>
      <c r="B60" s="7"/>
      <c r="C60" s="6">
        <v>85.2</v>
      </c>
      <c r="D60" s="21"/>
      <c r="E60" s="18">
        <v>50787203</v>
      </c>
      <c r="F60" s="21"/>
      <c r="G60" s="24">
        <f t="shared" si="1"/>
        <v>64906045.43400001</v>
      </c>
      <c r="H60" s="21"/>
    </row>
    <row r="61" spans="1:8" ht="13.5" customHeight="1">
      <c r="A61" s="28">
        <v>1872</v>
      </c>
      <c r="B61" s="7"/>
      <c r="C61" s="6">
        <v>85.1</v>
      </c>
      <c r="D61" s="21"/>
      <c r="E61" s="18">
        <v>56166405</v>
      </c>
      <c r="F61" s="21"/>
      <c r="G61" s="24">
        <f t="shared" si="1"/>
        <v>71696415.9825</v>
      </c>
      <c r="H61" s="21"/>
    </row>
    <row r="62" spans="1:8" ht="13.5" customHeight="1">
      <c r="A62" s="28">
        <v>1873</v>
      </c>
      <c r="B62" s="7"/>
      <c r="C62" s="6">
        <v>84.4</v>
      </c>
      <c r="D62" s="21"/>
      <c r="E62" s="18">
        <v>56643508</v>
      </c>
      <c r="F62" s="21"/>
      <c r="G62" s="24">
        <f t="shared" si="1"/>
        <v>71710681.128</v>
      </c>
      <c r="H62" s="21"/>
    </row>
    <row r="63" spans="1:8" ht="13.5" customHeight="1">
      <c r="A63" s="28">
        <v>1874</v>
      </c>
      <c r="B63" s="7"/>
      <c r="C63" s="6">
        <v>86.8</v>
      </c>
      <c r="D63" s="21"/>
      <c r="E63" s="18">
        <v>59024803</v>
      </c>
      <c r="F63" s="21"/>
      <c r="G63" s="24">
        <f t="shared" si="1"/>
        <v>76850293.506</v>
      </c>
      <c r="H63" s="21"/>
    </row>
    <row r="64" spans="1:8" ht="13.5" customHeight="1">
      <c r="A64" s="28">
        <v>1875</v>
      </c>
      <c r="B64" s="7"/>
      <c r="C64" s="6">
        <v>85.8</v>
      </c>
      <c r="D64" s="21"/>
      <c r="E64" s="18">
        <v>65261500</v>
      </c>
      <c r="F64" s="21"/>
      <c r="G64" s="24">
        <f t="shared" si="1"/>
        <v>83991550.5</v>
      </c>
      <c r="H64" s="21"/>
    </row>
    <row r="65" spans="1:8" ht="13.5" customHeight="1">
      <c r="A65" s="28">
        <v>1876</v>
      </c>
      <c r="B65" s="7"/>
      <c r="C65" s="6">
        <v>80.6</v>
      </c>
      <c r="D65" s="21"/>
      <c r="E65" s="18">
        <v>70675339</v>
      </c>
      <c r="F65" s="21"/>
      <c r="G65" s="24">
        <f t="shared" si="1"/>
        <v>85446484.851</v>
      </c>
      <c r="H65" s="21"/>
    </row>
    <row r="66" spans="1:8" ht="13.5" customHeight="1">
      <c r="A66" s="28">
        <v>1877</v>
      </c>
      <c r="B66" s="7"/>
      <c r="C66" s="6">
        <v>67.4</v>
      </c>
      <c r="D66" s="21"/>
      <c r="E66" s="18">
        <v>2376737</v>
      </c>
      <c r="F66" s="18">
        <v>30914704</v>
      </c>
      <c r="G66" s="24">
        <f>1.5*(E66*C66/100+F66)</f>
        <v>48774937.107</v>
      </c>
      <c r="H66" s="21"/>
    </row>
    <row r="67" spans="1:8" ht="13.5" customHeight="1">
      <c r="A67" s="28">
        <v>1878</v>
      </c>
      <c r="B67" s="7"/>
      <c r="C67" s="6">
        <v>64.6</v>
      </c>
      <c r="D67" s="21"/>
      <c r="E67" s="18">
        <v>4103196</v>
      </c>
      <c r="F67" s="18">
        <v>56369521</v>
      </c>
      <c r="G67" s="24">
        <f aca="true" t="shared" si="2" ref="G67:G86">1.5*(E67*C67/100+F67)</f>
        <v>88530278.424</v>
      </c>
      <c r="H67" s="21"/>
    </row>
    <row r="68" spans="1:8" ht="13.5" customHeight="1">
      <c r="A68" s="28">
        <v>1879</v>
      </c>
      <c r="B68" s="7"/>
      <c r="C68" s="6">
        <v>63.1</v>
      </c>
      <c r="D68" s="21"/>
      <c r="E68" s="18">
        <v>1772087</v>
      </c>
      <c r="F68" s="18">
        <v>62063383</v>
      </c>
      <c r="G68" s="24">
        <f t="shared" si="2"/>
        <v>94772354.84549999</v>
      </c>
      <c r="H68" s="21"/>
    </row>
    <row r="69" spans="1:8" ht="13.5" customHeight="1">
      <c r="A69" s="28">
        <v>1880</v>
      </c>
      <c r="B69" s="7"/>
      <c r="C69" s="6">
        <v>64.4</v>
      </c>
      <c r="D69" s="21"/>
      <c r="E69" s="18">
        <v>2378625</v>
      </c>
      <c r="F69" s="18">
        <v>68415469</v>
      </c>
      <c r="G69" s="24">
        <f t="shared" si="2"/>
        <v>104920955.25</v>
      </c>
      <c r="H69" s="21"/>
    </row>
    <row r="70" spans="1:8" ht="13.5" customHeight="1">
      <c r="A70" s="28">
        <v>1881</v>
      </c>
      <c r="B70" s="7"/>
      <c r="C70" s="6">
        <v>65.7</v>
      </c>
      <c r="D70" s="21"/>
      <c r="E70" s="18">
        <v>1656792</v>
      </c>
      <c r="F70" s="18">
        <v>55959346</v>
      </c>
      <c r="G70" s="24">
        <f t="shared" si="2"/>
        <v>85571787.516</v>
      </c>
      <c r="H70" s="21"/>
    </row>
    <row r="71" spans="1:8" ht="13.5" customHeight="1">
      <c r="A71" s="28">
        <v>1882</v>
      </c>
      <c r="B71" s="7"/>
      <c r="C71" s="6">
        <v>63.1</v>
      </c>
      <c r="D71" s="21"/>
      <c r="E71" s="18">
        <v>2221805</v>
      </c>
      <c r="F71" s="18">
        <v>64322457</v>
      </c>
      <c r="G71" s="24">
        <f t="shared" si="2"/>
        <v>98586623.9325</v>
      </c>
      <c r="H71" s="21"/>
    </row>
    <row r="72" spans="1:8" ht="13.5" customHeight="1">
      <c r="A72" s="28">
        <v>1883</v>
      </c>
      <c r="B72" s="7"/>
      <c r="C72" s="6">
        <v>61.8</v>
      </c>
      <c r="D72" s="21"/>
      <c r="E72" s="18">
        <v>1568751</v>
      </c>
      <c r="F72" s="18">
        <v>66961030</v>
      </c>
      <c r="G72" s="24">
        <f t="shared" si="2"/>
        <v>101895777.177</v>
      </c>
      <c r="H72" s="21"/>
    </row>
    <row r="73" spans="1:8" ht="13.5" customHeight="1">
      <c r="A73" s="28">
        <v>1884</v>
      </c>
      <c r="B73" s="7"/>
      <c r="C73" s="6">
        <v>63.4</v>
      </c>
      <c r="D73" s="21"/>
      <c r="E73" s="18">
        <v>1559247</v>
      </c>
      <c r="F73" s="18">
        <v>65447518</v>
      </c>
      <c r="G73" s="24">
        <f t="shared" si="2"/>
        <v>99654120.897</v>
      </c>
      <c r="H73" s="21"/>
    </row>
    <row r="74" spans="1:8" ht="13.5" customHeight="1">
      <c r="A74" s="28">
        <v>1885</v>
      </c>
      <c r="B74" s="7"/>
      <c r="C74" s="6">
        <v>63.3</v>
      </c>
      <c r="D74" s="21"/>
      <c r="E74" s="18">
        <v>1222481</v>
      </c>
      <c r="F74" s="18">
        <v>64965910</v>
      </c>
      <c r="G74" s="24">
        <f t="shared" si="2"/>
        <v>98609610.7095</v>
      </c>
      <c r="H74" s="21"/>
    </row>
    <row r="75" spans="1:8" ht="13.5" customHeight="1">
      <c r="A75" s="28">
        <v>1886</v>
      </c>
      <c r="B75" s="7"/>
      <c r="C75" s="6">
        <v>60.7</v>
      </c>
      <c r="D75" s="21"/>
      <c r="E75" s="18">
        <v>1222493</v>
      </c>
      <c r="F75" s="18">
        <v>71535844</v>
      </c>
      <c r="G75" s="24">
        <f t="shared" si="2"/>
        <v>108416845.87650001</v>
      </c>
      <c r="H75" s="21"/>
    </row>
    <row r="76" spans="1:8" ht="13.5" customHeight="1">
      <c r="A76" s="28">
        <v>1887</v>
      </c>
      <c r="B76" s="7"/>
      <c r="C76" s="6">
        <v>55.7</v>
      </c>
      <c r="D76" s="21"/>
      <c r="E76" s="18">
        <v>1195809</v>
      </c>
      <c r="F76" s="18">
        <v>64872472</v>
      </c>
      <c r="G76" s="24">
        <f t="shared" si="2"/>
        <v>98307806.4195</v>
      </c>
      <c r="H76" s="21"/>
    </row>
    <row r="77" spans="1:8" ht="13.5" customHeight="1">
      <c r="A77" s="28">
        <v>1888</v>
      </c>
      <c r="B77" s="7"/>
      <c r="C77" s="6">
        <v>59.5</v>
      </c>
      <c r="D77" s="21"/>
      <c r="E77" s="18">
        <v>1277177</v>
      </c>
      <c r="F77" s="18">
        <v>80479057</v>
      </c>
      <c r="G77" s="24">
        <f t="shared" si="2"/>
        <v>121858465.9725</v>
      </c>
      <c r="H77" s="21"/>
    </row>
    <row r="78" spans="1:8" ht="13.5" customHeight="1">
      <c r="A78" s="28">
        <v>1889</v>
      </c>
      <c r="B78" s="7"/>
      <c r="C78" s="6">
        <v>65.9</v>
      </c>
      <c r="D78" s="21"/>
      <c r="E78" s="18">
        <v>1229177</v>
      </c>
      <c r="F78" s="18">
        <v>80479057</v>
      </c>
      <c r="G78" s="24">
        <f t="shared" si="2"/>
        <v>121933626.96450001</v>
      </c>
      <c r="H78" s="21"/>
    </row>
    <row r="79" spans="1:8" ht="13.5" customHeight="1">
      <c r="A79" s="28">
        <v>1890</v>
      </c>
      <c r="B79" s="7"/>
      <c r="C79" s="6">
        <v>72.6</v>
      </c>
      <c r="D79" s="21"/>
      <c r="E79" s="18">
        <v>1721371</v>
      </c>
      <c r="F79" s="18">
        <v>83058015</v>
      </c>
      <c r="G79" s="24">
        <f t="shared" si="2"/>
        <v>126461595.519</v>
      </c>
      <c r="H79" s="21"/>
    </row>
    <row r="80" spans="1:8" ht="13.5" customHeight="1">
      <c r="A80" s="28">
        <v>1891</v>
      </c>
      <c r="B80" s="7"/>
      <c r="C80" s="6">
        <v>66.8</v>
      </c>
      <c r="D80" s="21"/>
      <c r="E80" s="18">
        <v>2341637</v>
      </c>
      <c r="F80" s="18">
        <v>80224626</v>
      </c>
      <c r="G80" s="24">
        <f t="shared" si="2"/>
        <v>122683259.274</v>
      </c>
      <c r="H80" s="21"/>
    </row>
    <row r="81" spans="1:8" ht="13.5" customHeight="1">
      <c r="A81" s="28">
        <v>1892</v>
      </c>
      <c r="B81" s="7"/>
      <c r="C81" s="6">
        <v>63.1</v>
      </c>
      <c r="D81" s="21"/>
      <c r="E81" s="18">
        <v>2278466</v>
      </c>
      <c r="F81" s="18">
        <v>83250830</v>
      </c>
      <c r="G81" s="24">
        <f t="shared" si="2"/>
        <v>127032813.069</v>
      </c>
      <c r="H81" s="21"/>
    </row>
    <row r="82" spans="1:8" ht="13.5" customHeight="1">
      <c r="A82" s="28">
        <v>1893</v>
      </c>
      <c r="B82" s="7"/>
      <c r="C82" s="6">
        <v>65.3</v>
      </c>
      <c r="D82" s="21"/>
      <c r="E82" s="18">
        <v>2802645</v>
      </c>
      <c r="F82" s="18">
        <v>97793216</v>
      </c>
      <c r="G82" s="24">
        <f t="shared" si="2"/>
        <v>149435014.7775</v>
      </c>
      <c r="H82" s="21"/>
    </row>
    <row r="83" spans="1:8" ht="13.5" customHeight="1">
      <c r="A83" s="28">
        <v>1894</v>
      </c>
      <c r="B83" s="7"/>
      <c r="C83" s="9">
        <v>67</v>
      </c>
      <c r="D83" s="21"/>
      <c r="E83" s="18">
        <v>3372229</v>
      </c>
      <c r="F83" s="18">
        <v>115053860</v>
      </c>
      <c r="G83" s="24">
        <f t="shared" si="2"/>
        <v>175969880.145</v>
      </c>
      <c r="H83" s="21"/>
    </row>
    <row r="84" spans="1:8" ht="13.5" customHeight="1">
      <c r="A84" s="28">
        <v>1895</v>
      </c>
      <c r="B84" s="7"/>
      <c r="C84" s="6">
        <v>67.5</v>
      </c>
      <c r="D84" s="21"/>
      <c r="E84" s="18">
        <v>3092989</v>
      </c>
      <c r="F84" s="18">
        <v>114520987</v>
      </c>
      <c r="G84" s="24">
        <f t="shared" si="2"/>
        <v>174913131.8625</v>
      </c>
      <c r="H84" s="21"/>
    </row>
    <row r="85" spans="1:8" ht="13.5" customHeight="1">
      <c r="A85" s="28">
        <v>1896</v>
      </c>
      <c r="B85" s="7"/>
      <c r="C85" s="9">
        <f>66+2/3</f>
        <v>66.66666666666667</v>
      </c>
      <c r="D85" s="21"/>
      <c r="E85" s="18">
        <v>4116211</v>
      </c>
      <c r="F85" s="18">
        <v>125965979</v>
      </c>
      <c r="G85" s="24">
        <f t="shared" si="2"/>
        <v>193065179.5</v>
      </c>
      <c r="H85" s="21"/>
    </row>
    <row r="86" spans="1:8" ht="13.5" customHeight="1">
      <c r="A86" s="28">
        <v>1897</v>
      </c>
      <c r="B86" s="7"/>
      <c r="C86" s="9">
        <f>66+2/3</f>
        <v>66.66666666666667</v>
      </c>
      <c r="D86" s="21"/>
      <c r="E86" s="18">
        <v>4530947</v>
      </c>
      <c r="F86" s="18">
        <v>132076674</v>
      </c>
      <c r="G86" s="24">
        <f t="shared" si="2"/>
        <v>202645958</v>
      </c>
      <c r="H86" s="21"/>
    </row>
    <row r="87" spans="1:8" ht="13.5" customHeight="1">
      <c r="A87" s="28">
        <v>1898</v>
      </c>
      <c r="B87" s="7"/>
      <c r="C87" s="7"/>
      <c r="D87" s="21"/>
      <c r="E87" s="21"/>
      <c r="F87" s="21"/>
      <c r="G87" s="18">
        <v>228940167</v>
      </c>
      <c r="H87" s="21"/>
    </row>
    <row r="88" spans="1:8" ht="13.5" customHeight="1">
      <c r="A88" s="28">
        <v>1899</v>
      </c>
      <c r="B88" s="7"/>
      <c r="C88" s="7"/>
      <c r="D88" s="21"/>
      <c r="E88" s="21"/>
      <c r="F88" s="21"/>
      <c r="G88" s="18">
        <v>227616230</v>
      </c>
      <c r="H88" s="21"/>
    </row>
    <row r="89" spans="1:11" ht="13.5" customHeight="1">
      <c r="A89" s="28">
        <v>1900</v>
      </c>
      <c r="B89" s="7"/>
      <c r="C89" s="7"/>
      <c r="D89" s="21"/>
      <c r="E89" s="21"/>
      <c r="F89" s="21"/>
      <c r="G89" s="18">
        <v>209705683</v>
      </c>
      <c r="H89" s="21"/>
      <c r="I89" s="5"/>
      <c r="J89" s="5"/>
      <c r="K89" s="8"/>
    </row>
    <row r="90" spans="1:8" ht="13.5" customHeight="1">
      <c r="A90" s="28">
        <v>1901</v>
      </c>
      <c r="B90" s="7"/>
      <c r="C90" s="7"/>
      <c r="D90" s="21"/>
      <c r="E90" s="21"/>
      <c r="F90" s="21"/>
      <c r="G90" s="18">
        <v>226980344</v>
      </c>
      <c r="H90" s="21"/>
    </row>
    <row r="91" spans="1:8" ht="13.5" customHeight="1">
      <c r="A91" s="28">
        <v>1902</v>
      </c>
      <c r="B91" s="7"/>
      <c r="C91" s="7"/>
      <c r="D91" s="21"/>
      <c r="E91" s="21"/>
      <c r="F91" s="21"/>
      <c r="G91" s="18">
        <v>230426026</v>
      </c>
      <c r="H91" s="21"/>
    </row>
    <row r="92" spans="1:8" ht="13.5" customHeight="1">
      <c r="A92" s="17">
        <v>1903</v>
      </c>
      <c r="B92" s="10"/>
      <c r="C92" s="10"/>
      <c r="D92" s="21"/>
      <c r="E92" s="21"/>
      <c r="F92" s="21"/>
      <c r="G92" s="18">
        <v>245064227</v>
      </c>
      <c r="H92" s="21"/>
    </row>
    <row r="93" spans="1:8" ht="13.5" customHeight="1">
      <c r="A93" s="17">
        <v>1904</v>
      </c>
      <c r="B93" s="7"/>
      <c r="C93" s="7"/>
      <c r="D93" s="21"/>
      <c r="E93" s="21"/>
      <c r="F93" s="21"/>
      <c r="G93" s="18">
        <v>230385216</v>
      </c>
      <c r="H93" s="21"/>
    </row>
    <row r="94" spans="1:8" ht="13.5" customHeight="1">
      <c r="A94" s="17">
        <v>1905</v>
      </c>
      <c r="B94" s="7"/>
      <c r="C94" s="7"/>
      <c r="D94" s="21"/>
      <c r="E94" s="21"/>
      <c r="F94" s="21"/>
      <c r="G94" s="18">
        <v>222806378</v>
      </c>
      <c r="H94" s="21"/>
    </row>
    <row r="95" spans="1:8" ht="13.5" customHeight="1">
      <c r="A95" s="17">
        <v>1906</v>
      </c>
      <c r="B95" s="7"/>
      <c r="C95" s="7"/>
      <c r="D95" s="21"/>
      <c r="E95" s="21"/>
      <c r="F95" s="21"/>
      <c r="G95" s="18">
        <v>252366769</v>
      </c>
      <c r="H95" s="21"/>
    </row>
    <row r="96" spans="1:8" ht="13.5" customHeight="1">
      <c r="A96" s="17">
        <v>1907</v>
      </c>
      <c r="B96" s="7"/>
      <c r="C96" s="7"/>
      <c r="D96" s="21"/>
      <c r="E96" s="21"/>
      <c r="F96" s="21"/>
      <c r="G96" s="18">
        <v>269329354</v>
      </c>
      <c r="H96" s="21"/>
    </row>
    <row r="97" spans="1:8" ht="13.5" customHeight="1">
      <c r="A97" s="17">
        <v>1908</v>
      </c>
      <c r="B97" s="7"/>
      <c r="C97" s="7"/>
      <c r="D97" s="21"/>
      <c r="E97" s="21"/>
      <c r="F97" s="21"/>
      <c r="G97" s="18">
        <v>287134354</v>
      </c>
      <c r="H97" s="21"/>
    </row>
    <row r="98" spans="1:8" ht="13.5" customHeight="1">
      <c r="A98" s="17">
        <v>1909</v>
      </c>
      <c r="B98" s="7"/>
      <c r="C98" s="7"/>
      <c r="D98" s="21"/>
      <c r="E98" s="21"/>
      <c r="F98" s="21"/>
      <c r="G98" s="18">
        <v>281254883</v>
      </c>
      <c r="H98" s="21"/>
    </row>
    <row r="99" spans="1:8" ht="13.5" customHeight="1">
      <c r="A99" s="17">
        <v>1910</v>
      </c>
      <c r="B99" s="7"/>
      <c r="C99" s="7"/>
      <c r="D99" s="21"/>
      <c r="E99" s="21"/>
      <c r="F99" s="21"/>
      <c r="G99" s="18">
        <v>318606398</v>
      </c>
      <c r="H99" s="21"/>
    </row>
    <row r="100" spans="1:8" ht="13.5" customHeight="1">
      <c r="A100" s="17">
        <v>1911</v>
      </c>
      <c r="B100" s="7"/>
      <c r="C100" s="7"/>
      <c r="D100" s="21"/>
      <c r="E100" s="21"/>
      <c r="F100" s="21"/>
      <c r="G100" s="18">
        <v>336814374</v>
      </c>
      <c r="H100" s="21"/>
    </row>
    <row r="101" spans="1:8" ht="13.5" customHeight="1">
      <c r="A101" s="17">
        <v>1912</v>
      </c>
      <c r="B101" s="7"/>
      <c r="C101" s="7"/>
      <c r="D101" s="21"/>
      <c r="E101" s="21"/>
      <c r="F101" s="21"/>
      <c r="G101" s="18">
        <v>335972290</v>
      </c>
      <c r="H101" s="21"/>
    </row>
    <row r="102" spans="1:8" ht="13.5" customHeight="1">
      <c r="A102" s="17">
        <v>1913</v>
      </c>
      <c r="B102" s="7"/>
      <c r="C102" s="7"/>
      <c r="D102" s="21"/>
      <c r="E102" s="21"/>
      <c r="F102" s="21"/>
      <c r="G102" s="18">
        <v>377133998</v>
      </c>
      <c r="H102" s="21"/>
    </row>
    <row r="103" spans="1:8" ht="13.5" customHeight="1">
      <c r="A103" s="17">
        <v>1914</v>
      </c>
      <c r="B103" s="7"/>
      <c r="C103" s="7"/>
      <c r="D103" s="21"/>
      <c r="E103" s="21"/>
      <c r="F103" s="21"/>
      <c r="G103" s="21"/>
      <c r="H103" s="35">
        <v>308081.784</v>
      </c>
    </row>
    <row r="104" spans="1:8" ht="13.5" customHeight="1">
      <c r="A104" s="17">
        <v>1915</v>
      </c>
      <c r="B104" s="7"/>
      <c r="C104" s="7"/>
      <c r="D104" s="21"/>
      <c r="E104" s="21"/>
      <c r="F104" s="21"/>
      <c r="G104" s="21"/>
      <c r="H104" s="35">
        <v>295462.022</v>
      </c>
    </row>
    <row r="105" spans="1:8" ht="13.5" customHeight="1">
      <c r="A105" s="17">
        <v>1916</v>
      </c>
      <c r="B105" s="7"/>
      <c r="C105" s="7"/>
      <c r="D105" s="21"/>
      <c r="E105" s="21"/>
      <c r="F105" s="21"/>
      <c r="G105" s="21"/>
      <c r="H105" s="34">
        <v>463133</v>
      </c>
    </row>
    <row r="106" spans="1:8" ht="13.5" customHeight="1">
      <c r="A106" s="17">
        <v>1917</v>
      </c>
      <c r="B106" s="7"/>
      <c r="C106" s="7"/>
      <c r="D106" s="21"/>
      <c r="E106" s="21"/>
      <c r="F106" s="21"/>
      <c r="G106" s="21"/>
      <c r="H106" s="34">
        <v>359701</v>
      </c>
    </row>
    <row r="107" spans="4:6" ht="13.5">
      <c r="D107" s="3"/>
      <c r="E107" s="3"/>
      <c r="F107" s="3"/>
    </row>
    <row r="108" spans="1:6" ht="13.5">
      <c r="A108" s="12" t="s">
        <v>1</v>
      </c>
      <c r="B108" s="12"/>
      <c r="C108" s="12"/>
      <c r="D108" s="3"/>
      <c r="E108" s="3"/>
      <c r="F108" s="3"/>
    </row>
    <row r="109" spans="1:6" ht="13.5">
      <c r="A109" s="12"/>
      <c r="B109" s="23" t="s">
        <v>11</v>
      </c>
      <c r="C109" s="12"/>
      <c r="D109" s="3"/>
      <c r="E109" s="3"/>
      <c r="F109" s="3"/>
    </row>
    <row r="110" spans="2:6" ht="13.5">
      <c r="B110" s="23" t="s">
        <v>14</v>
      </c>
      <c r="D110" s="3"/>
      <c r="E110" s="3"/>
      <c r="F110" s="3"/>
    </row>
    <row r="111" spans="2:6" ht="13.5">
      <c r="B111" s="23" t="s">
        <v>15</v>
      </c>
      <c r="D111" s="3"/>
      <c r="E111" s="3"/>
      <c r="F111" s="3"/>
    </row>
    <row r="112" spans="1:3" ht="12.75">
      <c r="A112" s="12"/>
      <c r="B112" s="29" t="s">
        <v>12</v>
      </c>
      <c r="C112" s="12"/>
    </row>
    <row r="113" spans="2:6" ht="13.5">
      <c r="B113" s="29" t="s">
        <v>13</v>
      </c>
      <c r="D113" s="4"/>
      <c r="E113" s="4"/>
      <c r="F113" s="4"/>
    </row>
    <row r="114" spans="4:6" ht="13.5">
      <c r="D114" s="4"/>
      <c r="E114" s="4"/>
      <c r="F114" s="4"/>
    </row>
    <row r="115" spans="4:6" ht="13.5">
      <c r="D115" s="4"/>
      <c r="E115" s="4"/>
      <c r="F115" s="4"/>
    </row>
    <row r="117" spans="4:6" ht="13.5">
      <c r="D117" s="4"/>
      <c r="E117" s="4"/>
      <c r="F117" s="4"/>
    </row>
    <row r="118" spans="4:6" ht="13.5">
      <c r="D118" s="4"/>
      <c r="E118" s="4"/>
      <c r="F118" s="4"/>
    </row>
  </sheetData>
  <mergeCells count="1">
    <mergeCell ref="D9:H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2018-01-31T15:29:24Z</dcterms:modified>
  <cp:category/>
  <cp:version/>
  <cp:contentType/>
  <cp:contentStatus/>
</cp:coreProperties>
</file>